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C:\Users\nicol\Downloads\"/>
    </mc:Choice>
  </mc:AlternateContent>
  <xr:revisionPtr revIDLastSave="0" documentId="8_{90279144-E535-4DF2-B5BE-37D6D3BA2A0D}" xr6:coauthVersionLast="47" xr6:coauthVersionMax="47" xr10:uidLastSave="{00000000-0000-0000-0000-000000000000}"/>
  <bookViews>
    <workbookView xWindow="-120" yWindow="-120" windowWidth="29040" windowHeight="17520" firstSheet="2" activeTab="2" xr2:uid="{00000000-000D-0000-FFFF-FFFF00000000}"/>
  </bookViews>
  <sheets>
    <sheet name="Portada" sheetId="1" r:id="rId1"/>
    <sheet name="Datos Generales" sheetId="2" r:id="rId2"/>
    <sheet name="Inversión Inicial" sheetId="3" r:id="rId3"/>
    <sheet name="Costos y Gastos" sheetId="4" r:id="rId4"/>
    <sheet name="Cálculo de Precios" sheetId="5" r:id="rId5"/>
    <sheet name="Punto de Equilibrio" sheetId="6" r:id="rId6"/>
    <sheet name="Proyección Ventas" sheetId="7" r:id="rId7"/>
    <sheet name="Flujo de Caja" sheetId="8" r:id="rId8"/>
    <sheet name="Indicadores" sheetId="9" r:id="rId9"/>
    <sheet name="Resumen Ejecutivo" sheetId="10" r:id="rId10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4" l="1"/>
  <c r="L7" i="8"/>
  <c r="C6" i="7"/>
  <c r="B6" i="7"/>
  <c r="D4" i="3"/>
  <c r="B5" i="6"/>
  <c r="C4" i="4"/>
  <c r="C5" i="4"/>
  <c r="C6" i="4"/>
  <c r="C7" i="4"/>
  <c r="C8" i="4"/>
  <c r="C9" i="4"/>
  <c r="C10" i="4"/>
  <c r="D5" i="3"/>
  <c r="D6" i="3"/>
  <c r="D7" i="3"/>
  <c r="D8" i="3"/>
  <c r="D9" i="3"/>
  <c r="D10" i="3"/>
  <c r="M7" i="8"/>
  <c r="K7" i="8"/>
  <c r="J7" i="8"/>
  <c r="I7" i="8"/>
  <c r="H7" i="8"/>
  <c r="G7" i="8"/>
  <c r="F7" i="8"/>
  <c r="E7" i="8"/>
  <c r="C7" i="8"/>
  <c r="M6" i="7"/>
  <c r="L6" i="7"/>
  <c r="K6" i="7"/>
  <c r="J6" i="7"/>
  <c r="I6" i="7"/>
  <c r="H6" i="7"/>
  <c r="G6" i="7"/>
  <c r="F6" i="7"/>
  <c r="E6" i="7"/>
  <c r="D6" i="7"/>
  <c r="D13" i="3" l="1"/>
  <c r="C12" i="4"/>
  <c r="B4" i="6" l="1"/>
  <c r="B4" i="10"/>
  <c r="B7" i="6" l="1"/>
  <c r="B8" i="6" l="1"/>
  <c r="B8" i="10"/>
</calcChain>
</file>

<file path=xl/sharedStrings.xml><?xml version="1.0" encoding="utf-8"?>
<sst xmlns="http://schemas.openxmlformats.org/spreadsheetml/2006/main" count="132" uniqueCount="101">
  <si>
    <t>INVERSIÓN INICIAL DEL EMPRENDIMIENTO</t>
  </si>
  <si>
    <t>Concepto</t>
  </si>
  <si>
    <t>Cantidad</t>
  </si>
  <si>
    <t>Costo Unitario</t>
  </si>
  <si>
    <t>Subtotal</t>
  </si>
  <si>
    <t>Observaciones</t>
  </si>
  <si>
    <t>Equipos</t>
  </si>
  <si>
    <t>Equipos de cocina</t>
  </si>
  <si>
    <t>Computadoras</t>
  </si>
  <si>
    <t>Computadora</t>
  </si>
  <si>
    <t>Mobiliario</t>
  </si>
  <si>
    <t>Marketing</t>
  </si>
  <si>
    <t>Software</t>
  </si>
  <si>
    <t>Adecuaciones</t>
  </si>
  <si>
    <t>Capital de trabajo</t>
  </si>
  <si>
    <t>Otros</t>
  </si>
  <si>
    <t>TOTAL</t>
  </si>
  <si>
    <t>PLANTILLA INTEGRAL DE ESTUDIO ECONÓMICO FINANCIERO PARA EMPRENDIMIENTOS</t>
  </si>
  <si>
    <t>Evento</t>
  </si>
  <si>
    <t>Fábrica de Ideas</t>
  </si>
  <si>
    <t>Objetivo</t>
  </si>
  <si>
    <t>Facilitar el análisis financiero y económico básico de emprendimientos.</t>
  </si>
  <si>
    <t>Incluye</t>
  </si>
  <si>
    <t>Costos, precios, punto de equilibrio, flujo de caja, proyección de ventas e indicadores.</t>
  </si>
  <si>
    <t>DATOS GENERALES DEL EMPRENDIMIENTO</t>
  </si>
  <si>
    <t>INFORMACIÓN GENERAL</t>
  </si>
  <si>
    <t>Nombre del emprendimiento</t>
  </si>
  <si>
    <t>VidaFitBox</t>
  </si>
  <si>
    <t>Categoría</t>
  </si>
  <si>
    <t>Producto Mínimo Viable (PMV)</t>
  </si>
  <si>
    <t>Responsable</t>
  </si>
  <si>
    <t>Equipo VidaFitBox</t>
  </si>
  <si>
    <t>Correo electrónico</t>
  </si>
  <si>
    <t>Teléfono</t>
  </si>
  <si>
    <t>Descripción breve</t>
  </si>
  <si>
    <t>Cajas semanales con almuerzos y snacks saludables.</t>
  </si>
  <si>
    <t>Producto o servicio</t>
  </si>
  <si>
    <t>Servicio de alimentación saludable personalizada.</t>
  </si>
  <si>
    <t>Mercado objetivo</t>
  </si>
  <si>
    <t>COSTOS FIJOS Y VARIABLES</t>
  </si>
  <si>
    <t>Mensual</t>
  </si>
  <si>
    <t>Anual</t>
  </si>
  <si>
    <t>Tipo</t>
  </si>
  <si>
    <t>Arriendo</t>
  </si>
  <si>
    <t>Fijo</t>
  </si>
  <si>
    <t>Servicios básicos</t>
  </si>
  <si>
    <t>Internet</t>
  </si>
  <si>
    <t>Publicidad</t>
  </si>
  <si>
    <t>Materia prima</t>
  </si>
  <si>
    <t>Variable</t>
  </si>
  <si>
    <t>Transporte</t>
  </si>
  <si>
    <t>CÁLCULO DEL PRECIO DE VENTA</t>
  </si>
  <si>
    <t>Costo variable unitario</t>
  </si>
  <si>
    <t>Costo fijo por unidad</t>
  </si>
  <si>
    <t>Costo total unitario</t>
  </si>
  <si>
    <t>Margen de ganancia (%)</t>
  </si>
  <si>
    <t>Precio de venta sugerido</t>
  </si>
  <si>
    <t>ANÁLISIS DEL PUNTO DE EQUILIBRIO</t>
  </si>
  <si>
    <t>Precio de venta unitario</t>
  </si>
  <si>
    <t>Costos fijos mensuales</t>
  </si>
  <si>
    <t>Punto de equilibrio (unidades)</t>
  </si>
  <si>
    <t>Ventas mínimas requeridas</t>
  </si>
  <si>
    <t>PROYECCIÓN ANUAL DE VENTAS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</si>
  <si>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</si>
  <si>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</si>
  <si>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</si>
  <si>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</si>
  <si>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</si>
  <si>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</si>
  <si>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</si>
  <si>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</si>
  <si>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</si>
  <si>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</si>
  <si>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</si>
  <si>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</si>
  <si>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Unidades</t>
  </si>
  <si>
    <t>Precio Unitario</t>
  </si>
  <si>
    <t>Ingresos</t>
  </si>
  <si>
    <t>FLUJO DE CAJA PROYECTADO</t>
  </si>
  <si>
    <t>Costos Fijos</t>
  </si>
  <si>
    <t>Costos Variables</t>
  </si>
  <si>
    <t>Utilidad Neta</t>
  </si>
  <si>
    <t>INDICADORES FINANCIEROS</t>
  </si>
  <si>
    <t>Margen de utilidad (%)</t>
  </si>
  <si>
    <t>Rentabilidad</t>
  </si>
  <si>
    <t>Utilidad / Inversión</t>
  </si>
  <si>
    <t>ROI</t>
  </si>
  <si>
    <t>(Ganancia-Inversión)/Inversión</t>
  </si>
  <si>
    <t>Punto de equilibrio</t>
  </si>
  <si>
    <t>Ventas mínimas</t>
  </si>
  <si>
    <t>Liquidez</t>
  </si>
  <si>
    <t>Capacidad de cubrir gastos</t>
  </si>
  <si>
    <t>RESUMEN FINANCIERO DEL EMPRENDIMIENTO</t>
  </si>
  <si>
    <t>Total inversión inicial</t>
  </si>
  <si>
    <t>Costos mensuales</t>
  </si>
  <si>
    <t>Costos anuales</t>
  </si>
  <si>
    <t>Precio de venta</t>
  </si>
  <si>
    <t>Personas con diabetes Intolerantes a la lactosa o que se dediquen a su vida Fit</t>
  </si>
  <si>
    <t>titilu2020@gmail.com</t>
  </si>
  <si>
    <t xml:space="preserve"> </t>
  </si>
  <si>
    <t>los costos fijos y variables es según los valores que te di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</si>
</sst>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4"/>
      <color rgb="FFFFFFFF"/>
      <name val="Calibri"/>
      <family val="2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D9EAF7"/>
      </patternFill>
    </fill>
    <fill>
      <patternFill patternType="solid">
        <fgColor rgb="FFE2F0D9"/>
      </patternFill>
    </fill>
  </fills>
  <borders count="3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0" fontId="0" fillId="4" borderId="0" xfId="0" applyFill="1"/>
    <xf numFmtId="0" fontId="2" fillId="3" borderId="0" xfId="0" applyFont="1" applyFill="1"/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/>
    <xf numFmtId="0" fontId="2" fillId="3" borderId="0" xfId="0" applyFont="1" applyFill="1" applyAlignment="1">
      <alignment horizontal="center" vertical="center" wrapText="1"/>
    </xf>
    <xf numFmtId="0" fontId="3" fillId="0" borderId="1" xfId="1" applyBorder="1"/>
    <xf numFmtId="0" fontId="1" fillId="2" borderId="0" xfId="0" applyFont="1" applyFill="1" applyAlignment="1">
      <alignment horizontal="center" vertical="center" wrapText="1"/>
    </xf>
    <xf numFmtId="0" fontId="0" fillId="0" borderId="0" xfId="0"/>
    <xf numFmtId="0" fontId="2" fillId="3" borderId="0" xfId="0" applyFont="1" applyFill="1" applyAlignment="1">
      <alignment horizontal="center" vertical="center" wrapText="1"/>
    </xf>
    <xf numFmtId="9" fontId="0" fillId="0" borderId="1" xfId="0" applyNumberFormat="1" applyBorder="1"/>
    <xf numFmtId="0" fontId="0" fillId="0" borderId="2" xfId="0" applyFill="1" applyBorder="1"/>
    <xf numFmtId="10" fontId="0" fillId="0" borderId="0" xfId="0" applyNumberFormat="1"/>
    <xf numFmtId="10" fontId="0" fillId="0" borderId="0" xfId="0" applyNumberFormat="1" applyFill="1" applyBorder="1"/>
  </cellXfs>
  <cellStyles count="2">
    <cellStyle name="Hyperlink" xfId="1" xr:uid="{00000000-000B-0000-0000-000008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s-EC"/>
              <a:t>Ingresos Proyectados</a:t>
            </a:r>
          </a:p>
        </c:rich>
      </c:tx>
      <c:overlay val="1"/>
    </c:title>
    <c:autoTitleDeleted val="0"/>
    <c:plotArea>
      <c:layout/>
      <c:lineChart>
        <c:grouping val="standard"/>
        <c:varyColors val="1"/>
        <c:ser>
          <c:idx val="0"/>
          <c:order val="0"/>
          <c:spPr>
            <a:ln>
              <a:prstDash val="solid"/>
            </a:ln>
          </c:spPr>
          <c:marker>
            <c:symbol val="none"/>
          </c:marker>
          <c:cat>
            <c:strRef>
              <c:f>'Proyección Ventas'!$B$3:$M$3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'Proyección Ventas'!$B$6</c:f>
              <c:numCache>
                <c:formatCode>General</c:formatCode>
                <c:ptCount val="1"/>
                <c:pt idx="0">
                  <c:v>37.5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92C2-5E49-8B9D-B4277047A0B3}"/>
            </c:ext>
          </c:extLst>
        </c:ser>
        <c:ser>
          <c:idx val="1"/>
          <c:order val="1"/>
          <c:spPr>
            <a:ln>
              <a:prstDash val="solid"/>
            </a:ln>
          </c:spPr>
          <c:marker>
            <c:symbol val="none"/>
          </c:marker>
          <c:cat>
            <c:strRef>
              <c:f>'Proyección Ventas'!$B$3:$M$3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'Proyección Ventas'!$C$6</c:f>
              <c:numCache>
                <c:formatCode>General</c:formatCode>
                <c:ptCount val="1"/>
                <c:pt idx="0">
                  <c:v>45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92C2-5E49-8B9D-B4277047A0B3}"/>
            </c:ext>
          </c:extLst>
        </c:ser>
        <c:ser>
          <c:idx val="2"/>
          <c:order val="2"/>
          <c:spPr>
            <a:ln>
              <a:prstDash val="solid"/>
            </a:ln>
          </c:spPr>
          <c:marker>
            <c:symbol val="none"/>
          </c:marker>
          <c:cat>
            <c:strRef>
              <c:f>'Proyección Ventas'!$B$3:$M$3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'Proyección Ventas'!$D$6</c:f>
              <c:numCache>
                <c:formatCode>General</c:formatCode>
                <c:ptCount val="1"/>
                <c:pt idx="0">
                  <c:v>50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92C2-5E49-8B9D-B4277047A0B3}"/>
            </c:ext>
          </c:extLst>
        </c:ser>
        <c:ser>
          <c:idx val="3"/>
          <c:order val="3"/>
          <c:spPr>
            <a:ln>
              <a:prstDash val="solid"/>
            </a:ln>
          </c:spPr>
          <c:marker>
            <c:symbol val="none"/>
          </c:marker>
          <c:cat>
            <c:strRef>
              <c:f>'Proyección Ventas'!$B$3:$M$3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'Proyección Ventas'!$E$6</c:f>
              <c:numCache>
                <c:formatCode>General</c:formatCode>
                <c:ptCount val="1"/>
                <c:pt idx="0">
                  <c:v>55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92C2-5E49-8B9D-B4277047A0B3}"/>
            </c:ext>
          </c:extLst>
        </c:ser>
        <c:ser>
          <c:idx val="4"/>
          <c:order val="4"/>
          <c:spPr>
            <a:ln>
              <a:prstDash val="solid"/>
            </a:ln>
          </c:spPr>
          <c:marker>
            <c:symbol val="none"/>
          </c:marker>
          <c:cat>
            <c:strRef>
              <c:f>'Proyección Ventas'!$B$3:$M$3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'Proyección Ventas'!$F$6</c:f>
              <c:numCache>
                <c:formatCode>General</c:formatCode>
                <c:ptCount val="1"/>
                <c:pt idx="0">
                  <c:v>62.5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4-92C2-5E49-8B9D-B4277047A0B3}"/>
            </c:ext>
          </c:extLst>
        </c:ser>
        <c:ser>
          <c:idx val="5"/>
          <c:order val="5"/>
          <c:spPr>
            <a:ln>
              <a:prstDash val="solid"/>
            </a:ln>
          </c:spPr>
          <c:marker>
            <c:symbol val="none"/>
          </c:marker>
          <c:cat>
            <c:strRef>
              <c:f>'Proyección Ventas'!$B$3:$M$3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'Proyección Ventas'!$G$6</c:f>
              <c:numCache>
                <c:formatCode>General</c:formatCode>
                <c:ptCount val="1"/>
                <c:pt idx="0">
                  <c:v>70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5-92C2-5E49-8B9D-B4277047A0B3}"/>
            </c:ext>
          </c:extLst>
        </c:ser>
        <c:ser>
          <c:idx val="6"/>
          <c:order val="6"/>
          <c:spPr>
            <a:ln>
              <a:prstDash val="solid"/>
            </a:ln>
          </c:spPr>
          <c:marker>
            <c:symbol val="none"/>
          </c:marker>
          <c:cat>
            <c:strRef>
              <c:f>'Proyección Ventas'!$B$3:$M$3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'Proyección Ventas'!$H$6</c:f>
              <c:numCache>
                <c:formatCode>General</c:formatCode>
                <c:ptCount val="1"/>
                <c:pt idx="0">
                  <c:v>75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6-92C2-5E49-8B9D-B4277047A0B3}"/>
            </c:ext>
          </c:extLst>
        </c:ser>
        <c:ser>
          <c:idx val="7"/>
          <c:order val="7"/>
          <c:spPr>
            <a:ln>
              <a:prstDash val="solid"/>
            </a:ln>
          </c:spPr>
          <c:marker>
            <c:symbol val="none"/>
          </c:marker>
          <c:cat>
            <c:strRef>
              <c:f>'Proyección Ventas'!$B$3:$M$3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'Proyección Ventas'!$I$6</c:f>
              <c:numCache>
                <c:formatCode>General</c:formatCode>
                <c:ptCount val="1"/>
                <c:pt idx="0">
                  <c:v>80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7-92C2-5E49-8B9D-B4277047A0B3}"/>
            </c:ext>
          </c:extLst>
        </c:ser>
        <c:ser>
          <c:idx val="8"/>
          <c:order val="8"/>
          <c:spPr>
            <a:ln>
              <a:prstDash val="solid"/>
            </a:ln>
          </c:spPr>
          <c:marker>
            <c:symbol val="none"/>
          </c:marker>
          <c:cat>
            <c:strRef>
              <c:f>'Proyección Ventas'!$B$3:$M$3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'Proyección Ventas'!$J$6</c:f>
              <c:numCache>
                <c:formatCode>General</c:formatCode>
                <c:ptCount val="1"/>
                <c:pt idx="0">
                  <c:v>87.5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8-92C2-5E49-8B9D-B4277047A0B3}"/>
            </c:ext>
          </c:extLst>
        </c:ser>
        <c:ser>
          <c:idx val="9"/>
          <c:order val="9"/>
          <c:spPr>
            <a:ln>
              <a:prstDash val="solid"/>
            </a:ln>
          </c:spPr>
          <c:marker>
            <c:symbol val="none"/>
          </c:marker>
          <c:cat>
            <c:strRef>
              <c:f>'Proyección Ventas'!$B$3:$M$3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'Proyección Ventas'!$K$6</c:f>
              <c:numCache>
                <c:formatCode>General</c:formatCode>
                <c:ptCount val="1"/>
                <c:pt idx="0">
                  <c:v>95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9-92C2-5E49-8B9D-B4277047A0B3}"/>
            </c:ext>
          </c:extLst>
        </c:ser>
        <c:ser>
          <c:idx val="10"/>
          <c:order val="10"/>
          <c:spPr>
            <a:ln>
              <a:prstDash val="solid"/>
            </a:ln>
          </c:spPr>
          <c:marker>
            <c:symbol val="none"/>
          </c:marker>
          <c:cat>
            <c:strRef>
              <c:f>'Proyección Ventas'!$B$3:$M$3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'Proyección Ventas'!$L$6</c:f>
              <c:numCache>
                <c:formatCode>General</c:formatCode>
                <c:ptCount val="1"/>
                <c:pt idx="0">
                  <c:v>100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A-92C2-5E49-8B9D-B4277047A0B3}"/>
            </c:ext>
          </c:extLst>
        </c:ser>
        <c:ser>
          <c:idx val="11"/>
          <c:order val="11"/>
          <c:spPr>
            <a:ln>
              <a:prstDash val="solid"/>
            </a:ln>
          </c:spPr>
          <c:marker>
            <c:symbol val="none"/>
          </c:marker>
          <c:cat>
            <c:strRef>
              <c:f>'Proyección Ventas'!$B$3:$M$3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'Proyección Ventas'!$M$6</c:f>
              <c:numCache>
                <c:formatCode>General</c:formatCode>
                <c:ptCount val="1"/>
                <c:pt idx="0">
                  <c:v>112.5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B-92C2-5E49-8B9D-B4277047A0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c:style val="2"/>
  <c:chart>
    <c:title>
      <c:tx>
        <c:rich>
          <a:bodyPr/>
          <a:lstStyle/>
          <a:p>
            <a:pPr>
              <a:defRPr/>
            </a:pPr>
            <a:r>
              <a:rPr lang="es-EC"/>
              <a:t>Utilidad Neta Mensual</a:t>
            </a:r>
          </a:p>
        </c:rich>
      </c:tx>
      <c:overlay val="1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ln>
              <a:prstDash val="solid"/>
            </a:ln>
          </c:spPr>
          <c:invertIfNegative val="1"/>
          <c:cat>
            <c:strRef>
              <c:f>'Flujo de Caja'!$B$3:$M$3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'Flujo de Caja'!$B$7</c:f>
              <c:numCache>
                <c:formatCode>General</c:formatCode>
                <c:ptCount val="1"/>
                <c:pt idx="0">
                  <c:v>4.5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1B-AD4E-8845-8BF0B32F3A5E}"/>
            </c:ext>
          </c:extLst>
        </c:ser>
        <c:ser>
          <c:idx val="1"/>
          <c:order val="1"/>
          <c:spPr>
            <a:ln>
              <a:prstDash val="solid"/>
            </a:ln>
          </c:spPr>
          <c:invertIfNegative val="1"/>
          <c:cat>
            <c:strRef>
              <c:f>'Flujo de Caja'!$B$3:$M$3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'Flujo de Caja'!$C$7</c:f>
              <c:numCache>
                <c:formatCode>General</c:formatCode>
                <c:ptCount val="1"/>
                <c:pt idx="0">
                  <c:v>8.3999999999999986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1B-AD4E-8845-8BF0B32F3A5E}"/>
            </c:ext>
          </c:extLst>
        </c:ser>
        <c:ser>
          <c:idx val="2"/>
          <c:order val="2"/>
          <c:spPr>
            <a:ln>
              <a:prstDash val="solid"/>
            </a:ln>
          </c:spPr>
          <c:invertIfNegative val="1"/>
          <c:cat>
            <c:strRef>
              <c:f>'Flujo de Caja'!$B$3:$M$3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'Flujo de Caja'!$D$7</c:f>
              <c:numCache>
                <c:formatCode>General</c:formatCode>
                <c:ptCount val="1"/>
                <c:pt idx="0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C1B-AD4E-8845-8BF0B32F3A5E}"/>
            </c:ext>
          </c:extLst>
        </c:ser>
        <c:ser>
          <c:idx val="3"/>
          <c:order val="3"/>
          <c:spPr>
            <a:ln>
              <a:prstDash val="solid"/>
            </a:ln>
          </c:spPr>
          <c:invertIfNegative val="1"/>
          <c:cat>
            <c:strRef>
              <c:f>'Flujo de Caja'!$B$3:$M$3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'Flujo de Caja'!$E$7</c:f>
              <c:numCache>
                <c:formatCode>General</c:formatCode>
                <c:ptCount val="1"/>
                <c:pt idx="0">
                  <c:v>13.600000000000001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3C1B-AD4E-8845-8BF0B32F3A5E}"/>
            </c:ext>
          </c:extLst>
        </c:ser>
        <c:ser>
          <c:idx val="4"/>
          <c:order val="4"/>
          <c:spPr>
            <a:ln>
              <a:prstDash val="solid"/>
            </a:ln>
          </c:spPr>
          <c:invertIfNegative val="1"/>
          <c:cat>
            <c:strRef>
              <c:f>'Flujo de Caja'!$B$3:$M$3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'Flujo de Caja'!$F$7</c:f>
              <c:numCache>
                <c:formatCode>General</c:formatCode>
                <c:ptCount val="1"/>
                <c:pt idx="0">
                  <c:v>17.5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3C1B-AD4E-8845-8BF0B32F3A5E}"/>
            </c:ext>
          </c:extLst>
        </c:ser>
        <c:ser>
          <c:idx val="5"/>
          <c:order val="5"/>
          <c:spPr>
            <a:ln>
              <a:prstDash val="solid"/>
            </a:ln>
          </c:spPr>
          <c:invertIfNegative val="1"/>
          <c:cat>
            <c:strRef>
              <c:f>'Flujo de Caja'!$B$3:$M$3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'Flujo de Caja'!$G$7</c:f>
              <c:numCache>
                <c:formatCode>General</c:formatCode>
                <c:ptCount val="1"/>
                <c:pt idx="0">
                  <c:v>21.4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3C1B-AD4E-8845-8BF0B32F3A5E}"/>
            </c:ext>
          </c:extLst>
        </c:ser>
        <c:ser>
          <c:idx val="6"/>
          <c:order val="6"/>
          <c:spPr>
            <a:ln>
              <a:prstDash val="solid"/>
            </a:ln>
          </c:spPr>
          <c:invertIfNegative val="1"/>
          <c:cat>
            <c:strRef>
              <c:f>'Flujo de Caja'!$B$3:$M$3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'Flujo de Caja'!$H$7</c:f>
              <c:numCache>
                <c:formatCode>General</c:formatCode>
                <c:ptCount val="1"/>
                <c:pt idx="0">
                  <c:v>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3C1B-AD4E-8845-8BF0B32F3A5E}"/>
            </c:ext>
          </c:extLst>
        </c:ser>
        <c:ser>
          <c:idx val="7"/>
          <c:order val="7"/>
          <c:spPr>
            <a:ln>
              <a:prstDash val="solid"/>
            </a:ln>
          </c:spPr>
          <c:invertIfNegative val="1"/>
          <c:cat>
            <c:strRef>
              <c:f>'Flujo de Caja'!$B$3:$M$3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'Flujo de Caja'!$I$7</c:f>
              <c:numCache>
                <c:formatCode>General</c:formatCode>
                <c:ptCount val="1"/>
                <c:pt idx="0">
                  <c:v>26.6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3C1B-AD4E-8845-8BF0B32F3A5E}"/>
            </c:ext>
          </c:extLst>
        </c:ser>
        <c:ser>
          <c:idx val="8"/>
          <c:order val="8"/>
          <c:spPr>
            <a:ln>
              <a:prstDash val="solid"/>
            </a:ln>
          </c:spPr>
          <c:invertIfNegative val="1"/>
          <c:cat>
            <c:strRef>
              <c:f>'Flujo de Caja'!$B$3:$M$3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'Flujo de Caja'!$J$7</c:f>
              <c:numCache>
                <c:formatCode>General</c:formatCode>
                <c:ptCount val="1"/>
                <c:pt idx="0">
                  <c:v>30.5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3C1B-AD4E-8845-8BF0B32F3A5E}"/>
            </c:ext>
          </c:extLst>
        </c:ser>
        <c:ser>
          <c:idx val="9"/>
          <c:order val="9"/>
          <c:spPr>
            <a:ln>
              <a:prstDash val="solid"/>
            </a:ln>
          </c:spPr>
          <c:invertIfNegative val="1"/>
          <c:cat>
            <c:strRef>
              <c:f>'Flujo de Caja'!$B$3:$M$3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'Flujo de Caja'!$K$7</c:f>
              <c:numCache>
                <c:formatCode>General</c:formatCode>
                <c:ptCount val="1"/>
                <c:pt idx="0">
                  <c:v>34.4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3C1B-AD4E-8845-8BF0B32F3A5E}"/>
            </c:ext>
          </c:extLst>
        </c:ser>
        <c:ser>
          <c:idx val="10"/>
          <c:order val="10"/>
          <c:spPr>
            <a:ln>
              <a:prstDash val="solid"/>
            </a:ln>
          </c:spPr>
          <c:invertIfNegative val="1"/>
          <c:cat>
            <c:strRef>
              <c:f>'Flujo de Caja'!$B$3:$M$3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'Flujo de Caja'!$L$7</c:f>
              <c:numCache>
                <c:formatCode>General</c:formatCode>
                <c:ptCount val="1"/>
                <c:pt idx="0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3C1B-AD4E-8845-8BF0B32F3A5E}"/>
            </c:ext>
          </c:extLst>
        </c:ser>
        <c:ser>
          <c:idx val="11"/>
          <c:order val="11"/>
          <c:spPr>
            <a:ln>
              <a:prstDash val="solid"/>
            </a:ln>
          </c:spPr>
          <c:invertIfNegative val="1"/>
          <c:cat>
            <c:strRef>
              <c:f>'Flujo de Caja'!$B$3:$M$3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'Flujo de Caja'!$M$7</c:f>
              <c:numCache>
                <c:formatCode>General</c:formatCode>
                <c:ptCount val="1"/>
                <c:pt idx="0">
                  <c:v>43.5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3C1B-AD4E-8845-8BF0B32F3A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1"/>
        <c:axPos val="l"/>
        <c:majorGridlines/>
        <c:numFmt formatCode="General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1"/>
    </c:legend>
    <c:plotVisOnly val="1"/>
    <c:dispBlanksAs val="gap"/>
    <c:showDLblsOverMax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8</xdr:row>
      <xdr:rowOff>0</xdr:rowOff>
    </xdr:from>
    <xdr:ext cx="7494789" cy="4266127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820616</xdr:colOff>
      <xdr:row>9</xdr:row>
      <xdr:rowOff>21681</xdr:rowOff>
    </xdr:from>
    <xdr:ext cx="9358922" cy="6054779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titilu2020@gmail.com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workbookViewId="0">
      <selection sqref="A1:F2"/>
    </sheetView>
  </sheetViews>
  <sheetFormatPr baseColWidth="10" defaultColWidth="8.85546875" defaultRowHeight="15" x14ac:dyDescent="0.25"/>
  <cols>
    <col min="1" max="6" width="28" customWidth="1"/>
  </cols>
  <sheetData>
    <row r="1" spans="1:6" x14ac:dyDescent="0.25">
      <c r="A1" s="10" t="s">
        <v>17</v>
      </c>
      <c r="B1" s="11"/>
      <c r="C1" s="11"/>
      <c r="D1" s="11"/>
      <c r="E1" s="11"/>
      <c r="F1" s="11"/>
    </row>
    <row r="2" spans="1:6" x14ac:dyDescent="0.25">
      <c r="A2" s="11"/>
      <c r="B2" s="11"/>
      <c r="C2" s="11"/>
      <c r="D2" s="11"/>
      <c r="E2" s="11"/>
      <c r="F2" s="11"/>
    </row>
    <row r="5" spans="1:6" x14ac:dyDescent="0.25">
      <c r="A5" s="1" t="s">
        <v>18</v>
      </c>
      <c r="B5" t="s">
        <v>19</v>
      </c>
    </row>
    <row r="7" spans="1:6" x14ac:dyDescent="0.25">
      <c r="A7" s="1" t="s">
        <v>20</v>
      </c>
      <c r="B7" t="s">
        <v>21</v>
      </c>
    </row>
    <row r="9" spans="1:6" x14ac:dyDescent="0.25">
      <c r="A9" s="1" t="s">
        <v>22</v>
      </c>
      <c r="B9" t="s">
        <v>23</v>
      </c>
    </row>
  </sheetData>
  <mergeCells count="1">
    <mergeCell ref="A1:F2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1"/>
  <sheetViews>
    <sheetView zoomScale="127" workbookViewId="0">
      <selection activeCell="B25" sqref="B25"/>
    </sheetView>
  </sheetViews>
  <sheetFormatPr baseColWidth="10" defaultColWidth="8.85546875" defaultRowHeight="15" x14ac:dyDescent="0.25"/>
  <cols>
    <col min="1" max="5" width="35" customWidth="1"/>
  </cols>
  <sheetData>
    <row r="1" spans="1:5" x14ac:dyDescent="0.25">
      <c r="A1" s="10" t="s">
        <v>24</v>
      </c>
      <c r="B1" s="11"/>
      <c r="C1" s="11"/>
      <c r="D1" s="11"/>
      <c r="E1" s="11"/>
    </row>
    <row r="3" spans="1:5" x14ac:dyDescent="0.25">
      <c r="A3" s="12" t="s">
        <v>25</v>
      </c>
      <c r="B3" s="11"/>
      <c r="C3" s="11"/>
      <c r="D3" s="11"/>
      <c r="E3" s="11"/>
    </row>
    <row r="4" spans="1:5" x14ac:dyDescent="0.25">
      <c r="A4" s="2" t="s">
        <v>26</v>
      </c>
      <c r="B4" s="3" t="s">
        <v>27</v>
      </c>
    </row>
    <row r="5" spans="1:5" x14ac:dyDescent="0.25">
      <c r="A5" s="2" t="s">
        <v>28</v>
      </c>
      <c r="B5" s="3" t="s">
        <v>29</v>
      </c>
    </row>
    <row r="6" spans="1:5" x14ac:dyDescent="0.25">
      <c r="A6" s="2" t="s">
        <v>30</v>
      </c>
      <c r="B6" s="3" t="s">
        <v>31</v>
      </c>
    </row>
    <row r="7" spans="1:5" x14ac:dyDescent="0.25">
      <c r="A7" s="2" t="s">
        <v>32</v>
      </c>
      <c r="B7" s="9" t="s">
        <v>98</v>
      </c>
    </row>
    <row r="8" spans="1:5" x14ac:dyDescent="0.25">
      <c r="A8" s="2" t="s">
        <v>33</v>
      </c>
      <c r="B8" s="3">
        <v>984836300</v>
      </c>
    </row>
    <row r="9" spans="1:5" x14ac:dyDescent="0.25">
      <c r="A9" s="2" t="s">
        <v>34</v>
      </c>
      <c r="B9" s="3" t="s">
        <v>35</v>
      </c>
    </row>
    <row r="10" spans="1:5" x14ac:dyDescent="0.25">
      <c r="A10" s="2" t="s">
        <v>36</v>
      </c>
      <c r="B10" s="3" t="s">
        <v>37</v>
      </c>
    </row>
    <row r="11" spans="1:5" x14ac:dyDescent="0.25">
      <c r="A11" s="2" t="s">
        <v>38</v>
      </c>
      <c r="B11" s="3" t="s">
        <v>97</v>
      </c>
    </row>
  </sheetData>
  <mergeCells count="2">
    <mergeCell ref="A1:E1"/>
    <mergeCell ref="A3:E3"/>
  </mergeCells>
  <hyperlinks>
    <hyperlink ref="B7" r:id="rId1" xr:uid="{1CBCCB6B-53CD-DD44-A5F2-31BAD282EDA6}"/>
  </hyperlink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3"/>
  <sheetViews>
    <sheetView tabSelected="1" zoomScale="139" workbookViewId="0">
      <selection activeCell="B12" sqref="B12"/>
    </sheetView>
  </sheetViews>
  <sheetFormatPr baseColWidth="10" defaultColWidth="8.85546875" defaultRowHeight="15" x14ac:dyDescent="0.25"/>
  <cols>
    <col min="1" max="5" width="28" customWidth="1"/>
  </cols>
  <sheetData>
    <row r="1" spans="1:5" x14ac:dyDescent="0.25">
      <c r="A1" s="10" t="s">
        <v>0</v>
      </c>
      <c r="B1" s="11"/>
      <c r="C1" s="11"/>
      <c r="D1" s="11"/>
      <c r="E1" s="11"/>
    </row>
    <row r="3" spans="1:5" x14ac:dyDescent="0.2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spans="1:5" x14ac:dyDescent="0.25">
      <c r="A4" s="3" t="s">
        <v>6</v>
      </c>
      <c r="B4" s="3">
        <v>0</v>
      </c>
      <c r="C4" s="3">
        <v>0</v>
      </c>
      <c r="D4" s="3">
        <f t="shared" ref="D4:D11" si="0">B4*C4</f>
        <v>0</v>
      </c>
      <c r="E4" s="3" t="s">
        <v>7</v>
      </c>
    </row>
    <row r="5" spans="1:5" x14ac:dyDescent="0.25">
      <c r="A5" s="3" t="s">
        <v>8</v>
      </c>
      <c r="B5" s="3">
        <v>0</v>
      </c>
      <c r="C5" s="3">
        <v>0</v>
      </c>
      <c r="D5" s="3">
        <f t="shared" si="0"/>
        <v>0</v>
      </c>
      <c r="E5" s="3" t="s">
        <v>9</v>
      </c>
    </row>
    <row r="6" spans="1:5" x14ac:dyDescent="0.25">
      <c r="A6" s="3" t="s">
        <v>10</v>
      </c>
      <c r="B6" s="3">
        <v>0</v>
      </c>
      <c r="C6" s="3">
        <v>0</v>
      </c>
      <c r="D6" s="3">
        <f t="shared" si="0"/>
        <v>0</v>
      </c>
      <c r="E6" s="3" t="s">
        <v>10</v>
      </c>
    </row>
    <row r="7" spans="1:5" x14ac:dyDescent="0.25">
      <c r="A7" s="3" t="s">
        <v>11</v>
      </c>
      <c r="B7" s="3">
        <v>1</v>
      </c>
      <c r="C7" s="3">
        <v>19</v>
      </c>
      <c r="D7" s="3">
        <f t="shared" si="0"/>
        <v>19</v>
      </c>
      <c r="E7" s="3" t="s">
        <v>11</v>
      </c>
    </row>
    <row r="8" spans="1:5" x14ac:dyDescent="0.25">
      <c r="A8" s="3" t="s">
        <v>12</v>
      </c>
      <c r="B8" s="3">
        <v>1</v>
      </c>
      <c r="C8" s="3">
        <v>0</v>
      </c>
      <c r="D8" s="3">
        <f t="shared" si="0"/>
        <v>0</v>
      </c>
      <c r="E8" s="3" t="s">
        <v>12</v>
      </c>
    </row>
    <row r="9" spans="1:5" x14ac:dyDescent="0.25">
      <c r="A9" s="3" t="s">
        <v>13</v>
      </c>
      <c r="B9" s="3">
        <v>1</v>
      </c>
      <c r="C9" s="3">
        <v>9</v>
      </c>
      <c r="D9" s="3">
        <f t="shared" si="0"/>
        <v>9</v>
      </c>
      <c r="E9" s="3" t="s">
        <v>13</v>
      </c>
    </row>
    <row r="10" spans="1:5" x14ac:dyDescent="0.25">
      <c r="A10" s="3" t="s">
        <v>14</v>
      </c>
      <c r="B10" s="3">
        <v>1</v>
      </c>
      <c r="C10" s="3">
        <v>20</v>
      </c>
      <c r="D10" s="3">
        <f t="shared" si="0"/>
        <v>20</v>
      </c>
      <c r="E10" s="3" t="s">
        <v>14</v>
      </c>
    </row>
    <row r="11" spans="1:5" x14ac:dyDescent="0.25">
      <c r="A11" s="3" t="s">
        <v>15</v>
      </c>
      <c r="B11" s="3">
        <v>1</v>
      </c>
      <c r="C11" s="3">
        <v>19</v>
      </c>
      <c r="D11" s="3">
        <v>19</v>
      </c>
      <c r="E11" s="3"/>
    </row>
    <row r="13" spans="1:5" x14ac:dyDescent="0.25">
      <c r="C13" s="1" t="s">
        <v>16</v>
      </c>
      <c r="D13" s="4">
        <f>SUM(D4:D11)</f>
        <v>67</v>
      </c>
    </row>
  </sheetData>
  <mergeCells count="1">
    <mergeCell ref="A1:E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7"/>
  <sheetViews>
    <sheetView workbookViewId="0">
      <selection activeCell="B7" sqref="B7"/>
    </sheetView>
  </sheetViews>
  <sheetFormatPr baseColWidth="10" defaultColWidth="8.85546875" defaultRowHeight="15" x14ac:dyDescent="0.25"/>
  <cols>
    <col min="1" max="4" width="32" customWidth="1"/>
  </cols>
  <sheetData>
    <row r="1" spans="1:4" ht="18.75" customHeight="1" x14ac:dyDescent="0.25">
      <c r="A1" s="10" t="s">
        <v>39</v>
      </c>
      <c r="B1" s="11"/>
      <c r="C1" s="11"/>
      <c r="D1" s="11"/>
    </row>
    <row r="3" spans="1:4" x14ac:dyDescent="0.25">
      <c r="A3" s="5" t="s">
        <v>1</v>
      </c>
      <c r="B3" s="5" t="s">
        <v>40</v>
      </c>
      <c r="C3" s="5" t="s">
        <v>41</v>
      </c>
      <c r="D3" s="5" t="s">
        <v>42</v>
      </c>
    </row>
    <row r="4" spans="1:4" x14ac:dyDescent="0.25">
      <c r="A4" s="3" t="s">
        <v>43</v>
      </c>
      <c r="B4" s="3">
        <v>0</v>
      </c>
      <c r="C4" s="3">
        <f t="shared" ref="C4:C10" si="0">B4*12</f>
        <v>0</v>
      </c>
      <c r="D4" s="3" t="s">
        <v>44</v>
      </c>
    </row>
    <row r="5" spans="1:4" x14ac:dyDescent="0.25">
      <c r="A5" s="3" t="s">
        <v>45</v>
      </c>
      <c r="B5" s="3">
        <v>5</v>
      </c>
      <c r="C5" s="3">
        <f t="shared" si="0"/>
        <v>60</v>
      </c>
      <c r="D5" s="3" t="s">
        <v>44</v>
      </c>
    </row>
    <row r="6" spans="1:4" x14ac:dyDescent="0.25">
      <c r="A6" s="3" t="s">
        <v>46</v>
      </c>
      <c r="B6" s="3">
        <v>5</v>
      </c>
      <c r="C6" s="3">
        <f t="shared" si="0"/>
        <v>60</v>
      </c>
      <c r="D6" s="3" t="s">
        <v>44</v>
      </c>
    </row>
    <row r="7" spans="1:4" x14ac:dyDescent="0.25">
      <c r="A7" s="3" t="s">
        <v>47</v>
      </c>
      <c r="B7" s="3">
        <v>5</v>
      </c>
      <c r="C7" s="3">
        <f t="shared" si="0"/>
        <v>60</v>
      </c>
      <c r="D7" s="3" t="s">
        <v>44</v>
      </c>
    </row>
    <row r="8" spans="1:4" x14ac:dyDescent="0.25">
      <c r="A8" s="3" t="s">
        <v>48</v>
      </c>
      <c r="B8" s="3">
        <v>20</v>
      </c>
      <c r="C8" s="3">
        <f t="shared" si="0"/>
        <v>240</v>
      </c>
      <c r="D8" s="3" t="s">
        <v>49</v>
      </c>
    </row>
    <row r="9" spans="1:4" x14ac:dyDescent="0.25">
      <c r="A9" s="3" t="s">
        <v>50</v>
      </c>
      <c r="B9" s="3">
        <v>3</v>
      </c>
      <c r="C9" s="3">
        <f t="shared" si="0"/>
        <v>36</v>
      </c>
      <c r="D9" s="3" t="s">
        <v>49</v>
      </c>
    </row>
    <row r="10" spans="1:4" x14ac:dyDescent="0.25">
      <c r="A10" s="3" t="s">
        <v>15</v>
      </c>
      <c r="B10" s="3">
        <v>5</v>
      </c>
      <c r="C10" s="3">
        <f t="shared" si="0"/>
        <v>60</v>
      </c>
      <c r="D10" s="3" t="s">
        <v>49</v>
      </c>
    </row>
    <row r="12" spans="1:4" x14ac:dyDescent="0.25">
      <c r="A12" s="1" t="s">
        <v>16</v>
      </c>
      <c r="B12" s="4">
        <f>SUM(B4:B10)</f>
        <v>43</v>
      </c>
      <c r="C12" s="4">
        <f>SUM(C4:C10)</f>
        <v>516</v>
      </c>
    </row>
    <row r="17" spans="2:2" x14ac:dyDescent="0.25">
      <c r="B17" t="s">
        <v>100</v>
      </c>
    </row>
  </sheetData>
  <mergeCells count="1">
    <mergeCell ref="A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8"/>
  <sheetViews>
    <sheetView workbookViewId="0">
      <selection activeCell="B9" sqref="B9"/>
    </sheetView>
  </sheetViews>
  <sheetFormatPr baseColWidth="10" defaultColWidth="8.85546875" defaultRowHeight="15" x14ac:dyDescent="0.25"/>
  <cols>
    <col min="1" max="4" width="35" customWidth="1"/>
  </cols>
  <sheetData>
    <row r="1" spans="1:4" x14ac:dyDescent="0.25">
      <c r="A1" s="10" t="s">
        <v>51</v>
      </c>
      <c r="B1" s="11"/>
      <c r="C1" s="11"/>
      <c r="D1" s="11"/>
    </row>
    <row r="4" spans="1:4" x14ac:dyDescent="0.25">
      <c r="A4" s="2" t="s">
        <v>52</v>
      </c>
      <c r="B4" s="3">
        <v>1.2</v>
      </c>
    </row>
    <row r="5" spans="1:4" x14ac:dyDescent="0.25">
      <c r="A5" s="2" t="s">
        <v>53</v>
      </c>
      <c r="B5" s="3">
        <v>0.4</v>
      </c>
    </row>
    <row r="6" spans="1:4" x14ac:dyDescent="0.25">
      <c r="A6" s="2" t="s">
        <v>54</v>
      </c>
      <c r="B6" s="3">
        <v>1.6</v>
      </c>
    </row>
    <row r="7" spans="1:4" x14ac:dyDescent="0.25">
      <c r="A7" s="2" t="s">
        <v>55</v>
      </c>
      <c r="B7" s="13">
        <v>0.5</v>
      </c>
    </row>
    <row r="8" spans="1:4" x14ac:dyDescent="0.25">
      <c r="A8" s="2" t="s">
        <v>56</v>
      </c>
      <c r="B8" s="3">
        <v>2.5</v>
      </c>
    </row>
  </sheetData>
  <mergeCells count="1">
    <mergeCell ref="A1:D1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8"/>
  <sheetViews>
    <sheetView workbookViewId="0">
      <selection activeCell="B7" sqref="B7"/>
    </sheetView>
  </sheetViews>
  <sheetFormatPr baseColWidth="10" defaultColWidth="8.85546875" defaultRowHeight="15" x14ac:dyDescent="0.25"/>
  <cols>
    <col min="1" max="4" width="38" customWidth="1"/>
  </cols>
  <sheetData>
    <row r="1" spans="1:4" x14ac:dyDescent="0.25">
      <c r="A1" s="10" t="s">
        <v>57</v>
      </c>
      <c r="B1" s="11"/>
      <c r="C1" s="11"/>
      <c r="D1" s="11"/>
    </row>
    <row r="4" spans="1:4" x14ac:dyDescent="0.25">
      <c r="A4" s="2" t="s">
        <v>58</v>
      </c>
      <c r="B4" s="3">
        <f>'Cálculo de Precios'!B8</f>
        <v>2.5</v>
      </c>
    </row>
    <row r="5" spans="1:4" x14ac:dyDescent="0.25">
      <c r="A5" s="2" t="s">
        <v>52</v>
      </c>
      <c r="B5" s="3">
        <f>'Cálculo de Precios'!B4</f>
        <v>1.2</v>
      </c>
    </row>
    <row r="6" spans="1:4" x14ac:dyDescent="0.25">
      <c r="A6" s="2" t="s">
        <v>59</v>
      </c>
      <c r="B6" s="3">
        <v>15</v>
      </c>
    </row>
    <row r="7" spans="1:4" x14ac:dyDescent="0.25">
      <c r="A7" s="2" t="s">
        <v>60</v>
      </c>
      <c r="B7" s="3">
        <f>B6/(B4-B5)</f>
        <v>11.538461538461538</v>
      </c>
    </row>
    <row r="8" spans="1:4" x14ac:dyDescent="0.25">
      <c r="A8" s="2" t="s">
        <v>61</v>
      </c>
      <c r="B8" s="3">
        <f>B7*B4</f>
        <v>28.846153846153847</v>
      </c>
    </row>
  </sheetData>
  <mergeCells count="1">
    <mergeCell ref="A1:D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N6"/>
  <sheetViews>
    <sheetView workbookViewId="0">
      <selection activeCell="B6" sqref="B6"/>
    </sheetView>
  </sheetViews>
  <sheetFormatPr baseColWidth="10" defaultColWidth="8.85546875" defaultRowHeight="15" x14ac:dyDescent="0.25"/>
  <cols>
    <col min="1" max="14" width="14" customWidth="1"/>
  </cols>
  <sheetData>
    <row r="1" spans="1:14" x14ac:dyDescent="0.25">
      <c r="A1" s="10" t="s">
        <v>62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3" spans="1:14" x14ac:dyDescent="0.25">
      <c r="A3" s="3" t="s">
        <v>1</v>
      </c>
      <c r="B3" s="6" t="s">
        <v>63</v>
      </c>
      <c r="C3" s="6" t="s">
        <v>64</v>
      </c>
      <c r="D3" s="6" t="s">
        <v>65</v>
      </c>
      <c r="E3" s="6" t="s">
        <v>66</v>
      </c>
      <c r="F3" s="6" t="s">
        <v>67</v>
      </c>
      <c r="G3" s="6" t="s">
        <v>68</v>
      </c>
      <c r="H3" s="6" t="s">
        <v>69</v>
      </c>
      <c r="I3" s="6" t="s">
        <v>70</v>
      </c>
      <c r="J3" s="6" t="s">
        <v>71</v>
      </c>
      <c r="K3" s="6" t="s">
        <v>72</v>
      </c>
      <c r="L3" s="6" t="s">
        <v>73</v>
      </c>
      <c r="M3" s="6" t="s">
        <v>74</v>
      </c>
    </row>
    <row r="4" spans="1:14" x14ac:dyDescent="0.25">
      <c r="A4" s="3" t="s">
        <v>75</v>
      </c>
      <c r="B4" s="3">
        <v>15</v>
      </c>
      <c r="C4" s="3">
        <v>18</v>
      </c>
      <c r="D4" s="3">
        <v>20</v>
      </c>
      <c r="E4" s="3">
        <v>22</v>
      </c>
      <c r="F4" s="3">
        <v>25</v>
      </c>
      <c r="G4" s="3">
        <v>28</v>
      </c>
      <c r="H4" s="3">
        <v>30</v>
      </c>
      <c r="I4" s="3">
        <v>32</v>
      </c>
      <c r="J4" s="3">
        <v>35</v>
      </c>
      <c r="K4" s="3">
        <v>38</v>
      </c>
      <c r="L4" s="3">
        <v>40</v>
      </c>
      <c r="M4" s="3">
        <v>45</v>
      </c>
    </row>
    <row r="5" spans="1:14" x14ac:dyDescent="0.25">
      <c r="A5" s="3" t="s">
        <v>76</v>
      </c>
      <c r="B5" s="3">
        <v>2.5</v>
      </c>
      <c r="C5" s="3">
        <v>2.5</v>
      </c>
      <c r="D5" s="3">
        <v>2.5</v>
      </c>
      <c r="E5" s="3">
        <v>2.5</v>
      </c>
      <c r="F5" s="3">
        <v>2.5</v>
      </c>
      <c r="G5" s="3">
        <v>2.5</v>
      </c>
      <c r="H5" s="3">
        <v>2.5</v>
      </c>
      <c r="I5" s="3">
        <v>2.5</v>
      </c>
      <c r="J5" s="3">
        <v>2.5</v>
      </c>
      <c r="K5" s="3">
        <v>2.5</v>
      </c>
      <c r="L5" s="3">
        <v>2.5</v>
      </c>
      <c r="M5" s="3">
        <v>2.5</v>
      </c>
      <c r="N5" s="14" t="s">
        <v>99</v>
      </c>
    </row>
    <row r="6" spans="1:14" x14ac:dyDescent="0.25">
      <c r="A6" s="3" t="s">
        <v>77</v>
      </c>
      <c r="B6" s="3">
        <f t="shared" ref="B6:M6" si="0">B4*B5</f>
        <v>37.5</v>
      </c>
      <c r="C6" s="3">
        <f t="shared" si="0"/>
        <v>45</v>
      </c>
      <c r="D6" s="3">
        <f t="shared" si="0"/>
        <v>50</v>
      </c>
      <c r="E6" s="3">
        <f t="shared" si="0"/>
        <v>55</v>
      </c>
      <c r="F6" s="3">
        <f t="shared" si="0"/>
        <v>62.5</v>
      </c>
      <c r="G6" s="3">
        <f t="shared" si="0"/>
        <v>70</v>
      </c>
      <c r="H6" s="3">
        <f t="shared" si="0"/>
        <v>75</v>
      </c>
      <c r="I6" s="3">
        <f t="shared" si="0"/>
        <v>80</v>
      </c>
      <c r="J6" s="3">
        <f t="shared" si="0"/>
        <v>87.5</v>
      </c>
      <c r="K6" s="3">
        <f t="shared" si="0"/>
        <v>95</v>
      </c>
      <c r="L6" s="3">
        <f t="shared" si="0"/>
        <v>100</v>
      </c>
      <c r="M6" s="3">
        <f t="shared" si="0"/>
        <v>112.5</v>
      </c>
    </row>
  </sheetData>
  <mergeCells count="1">
    <mergeCell ref="A1:N1"/>
  </mergeCells>
  <pageMargins left="0.75" right="0.75" top="1" bottom="1" header="0.5" footer="0.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N17"/>
  <sheetViews>
    <sheetView topLeftCell="A2" zoomScale="90" workbookViewId="0">
      <selection activeCell="D8" sqref="D8"/>
    </sheetView>
  </sheetViews>
  <sheetFormatPr baseColWidth="10" defaultColWidth="8.85546875" defaultRowHeight="15" x14ac:dyDescent="0.25"/>
  <cols>
    <col min="1" max="14" width="14" customWidth="1"/>
  </cols>
  <sheetData>
    <row r="1" spans="1:14" x14ac:dyDescent="0.25">
      <c r="A1" s="10" t="s">
        <v>78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3" spans="1:14" x14ac:dyDescent="0.25">
      <c r="A3" s="3" t="s">
        <v>1</v>
      </c>
      <c r="B3" s="7" t="s">
        <v>63</v>
      </c>
      <c r="C3" s="7" t="s">
        <v>64</v>
      </c>
      <c r="D3" s="7" t="s">
        <v>65</v>
      </c>
      <c r="E3" s="7" t="s">
        <v>66</v>
      </c>
      <c r="F3" s="7" t="s">
        <v>67</v>
      </c>
      <c r="G3" s="7" t="s">
        <v>68</v>
      </c>
      <c r="H3" s="7" t="s">
        <v>69</v>
      </c>
      <c r="I3" s="7" t="s">
        <v>70</v>
      </c>
      <c r="J3" s="7" t="s">
        <v>71</v>
      </c>
      <c r="K3" s="7" t="s">
        <v>72</v>
      </c>
      <c r="L3" s="7" t="s">
        <v>73</v>
      </c>
      <c r="M3" s="7" t="s">
        <v>74</v>
      </c>
    </row>
    <row r="4" spans="1:14" x14ac:dyDescent="0.25">
      <c r="A4" s="2" t="s">
        <v>77</v>
      </c>
      <c r="B4" s="3">
        <v>37.5</v>
      </c>
      <c r="C4" s="3">
        <v>45</v>
      </c>
      <c r="D4" s="3">
        <v>50</v>
      </c>
      <c r="E4" s="3">
        <v>55</v>
      </c>
      <c r="F4" s="3">
        <v>62.5</v>
      </c>
      <c r="G4" s="3">
        <v>70</v>
      </c>
      <c r="H4" s="3">
        <v>75</v>
      </c>
      <c r="I4" s="3">
        <v>80</v>
      </c>
      <c r="J4" s="3">
        <v>87.5</v>
      </c>
      <c r="K4" s="3">
        <v>95</v>
      </c>
      <c r="L4" s="3">
        <v>100</v>
      </c>
      <c r="M4" s="3">
        <v>112.5</v>
      </c>
    </row>
    <row r="5" spans="1:14" x14ac:dyDescent="0.25">
      <c r="A5" s="2" t="s">
        <v>79</v>
      </c>
      <c r="B5" s="3">
        <v>15</v>
      </c>
      <c r="C5" s="3">
        <v>15</v>
      </c>
      <c r="D5" s="3">
        <v>15</v>
      </c>
      <c r="E5" s="3">
        <v>15</v>
      </c>
      <c r="F5" s="3">
        <v>15</v>
      </c>
      <c r="G5" s="3">
        <v>15</v>
      </c>
      <c r="H5" s="3">
        <v>15</v>
      </c>
      <c r="I5" s="3">
        <v>15</v>
      </c>
      <c r="J5" s="3">
        <v>15</v>
      </c>
      <c r="K5" s="3">
        <v>15</v>
      </c>
      <c r="L5" s="3">
        <v>15</v>
      </c>
      <c r="M5" s="3">
        <v>15</v>
      </c>
    </row>
    <row r="6" spans="1:14" x14ac:dyDescent="0.25">
      <c r="A6" s="2" t="s">
        <v>80</v>
      </c>
      <c r="B6" s="3">
        <v>18</v>
      </c>
      <c r="C6" s="3">
        <v>21.6</v>
      </c>
      <c r="D6" s="3">
        <v>24</v>
      </c>
      <c r="E6" s="3">
        <v>26.4</v>
      </c>
      <c r="F6" s="3">
        <v>30</v>
      </c>
      <c r="G6" s="3">
        <v>33.6</v>
      </c>
      <c r="H6" s="3">
        <v>36</v>
      </c>
      <c r="I6" s="3">
        <v>38.4</v>
      </c>
      <c r="J6" s="3">
        <v>42</v>
      </c>
      <c r="K6" s="3">
        <v>45.6</v>
      </c>
      <c r="L6" s="3">
        <v>48</v>
      </c>
      <c r="M6" s="3">
        <v>54</v>
      </c>
    </row>
    <row r="7" spans="1:14" x14ac:dyDescent="0.25">
      <c r="A7" s="2" t="s">
        <v>81</v>
      </c>
      <c r="B7" s="3">
        <v>4.5</v>
      </c>
      <c r="C7" s="3">
        <f>C4-(C5+C6)</f>
        <v>8.3999999999999986</v>
      </c>
      <c r="D7" s="3">
        <v>11</v>
      </c>
      <c r="E7" s="3">
        <f t="shared" ref="E7:M7" si="0">E4-(E5+E6)</f>
        <v>13.600000000000001</v>
      </c>
      <c r="F7" s="3">
        <f t="shared" si="0"/>
        <v>17.5</v>
      </c>
      <c r="G7" s="3">
        <f t="shared" si="0"/>
        <v>21.4</v>
      </c>
      <c r="H7" s="3">
        <f t="shared" si="0"/>
        <v>24</v>
      </c>
      <c r="I7" s="3">
        <f t="shared" si="0"/>
        <v>26.6</v>
      </c>
      <c r="J7" s="3">
        <f t="shared" si="0"/>
        <v>30.5</v>
      </c>
      <c r="K7" s="3">
        <f t="shared" si="0"/>
        <v>34.4</v>
      </c>
      <c r="L7" s="3">
        <f t="shared" si="0"/>
        <v>37</v>
      </c>
      <c r="M7" s="3">
        <f t="shared" si="0"/>
        <v>43.5</v>
      </c>
    </row>
    <row r="8" spans="1:14" x14ac:dyDescent="0.25">
      <c r="D8" s="3"/>
    </row>
    <row r="9" spans="1:14" x14ac:dyDescent="0.25">
      <c r="D9" s="3"/>
    </row>
    <row r="10" spans="1:14" x14ac:dyDescent="0.25">
      <c r="D10" s="3"/>
    </row>
    <row r="11" spans="1:14" x14ac:dyDescent="0.25">
      <c r="D11" s="3"/>
    </row>
    <row r="12" spans="1:14" x14ac:dyDescent="0.25">
      <c r="D12" s="3"/>
    </row>
    <row r="13" spans="1:14" x14ac:dyDescent="0.25">
      <c r="D13" s="3"/>
    </row>
    <row r="14" spans="1:14" x14ac:dyDescent="0.25">
      <c r="D14" s="3"/>
    </row>
    <row r="15" spans="1:14" x14ac:dyDescent="0.25">
      <c r="D15" s="3"/>
    </row>
    <row r="16" spans="1:14" x14ac:dyDescent="0.25">
      <c r="D16" s="3"/>
    </row>
    <row r="17" spans="4:4" x14ac:dyDescent="0.25">
      <c r="D17" s="3"/>
    </row>
  </sheetData>
  <mergeCells count="1">
    <mergeCell ref="A1:N1"/>
  </mergeCells>
  <pageMargins left="0.75" right="0.75" top="1" bottom="1" header="0.5" footer="0.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8"/>
  <sheetViews>
    <sheetView topLeftCell="C1" zoomScale="178" workbookViewId="0">
      <selection activeCell="C8" sqref="C8"/>
    </sheetView>
  </sheetViews>
  <sheetFormatPr baseColWidth="10" defaultColWidth="8.85546875" defaultRowHeight="15" x14ac:dyDescent="0.25"/>
  <cols>
    <col min="1" max="4" width="38" customWidth="1"/>
  </cols>
  <sheetData>
    <row r="1" spans="1:4" ht="18.75" customHeight="1" x14ac:dyDescent="0.25">
      <c r="A1" s="10" t="s">
        <v>82</v>
      </c>
      <c r="B1" s="11"/>
      <c r="C1" s="11"/>
      <c r="D1" s="11"/>
    </row>
    <row r="4" spans="1:4" x14ac:dyDescent="0.25">
      <c r="A4" s="2" t="s">
        <v>83</v>
      </c>
      <c r="B4" s="3" t="s">
        <v>99</v>
      </c>
      <c r="C4" s="15">
        <v>0.31309999999999999</v>
      </c>
    </row>
    <row r="5" spans="1:4" x14ac:dyDescent="0.25">
      <c r="A5" s="2" t="s">
        <v>84</v>
      </c>
      <c r="B5" s="3" t="s">
        <v>85</v>
      </c>
      <c r="C5" s="15">
        <v>4.0656999999999996</v>
      </c>
    </row>
    <row r="6" spans="1:4" x14ac:dyDescent="0.25">
      <c r="A6" s="2" t="s">
        <v>86</v>
      </c>
      <c r="B6" s="3" t="s">
        <v>87</v>
      </c>
      <c r="C6" s="15">
        <v>3.0657000000000001</v>
      </c>
    </row>
    <row r="7" spans="1:4" x14ac:dyDescent="0.25">
      <c r="A7" s="2" t="s">
        <v>88</v>
      </c>
      <c r="B7" s="3" t="s">
        <v>89</v>
      </c>
      <c r="C7" s="16">
        <v>0.11539999999999999</v>
      </c>
    </row>
    <row r="8" spans="1:4" x14ac:dyDescent="0.25">
      <c r="A8" s="2" t="s">
        <v>90</v>
      </c>
      <c r="B8" s="3" t="s">
        <v>91</v>
      </c>
      <c r="C8" s="16">
        <v>4.8300000000000003E-2</v>
      </c>
    </row>
  </sheetData>
  <mergeCells count="1">
    <mergeCell ref="A1:D1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8"/>
  <sheetViews>
    <sheetView zoomScale="53" workbookViewId="0">
      <selection activeCell="B8" sqref="B8"/>
    </sheetView>
  </sheetViews>
  <sheetFormatPr baseColWidth="10" defaultColWidth="8.85546875" defaultRowHeight="15" x14ac:dyDescent="0.25"/>
  <cols>
    <col min="1" max="5" width="35" customWidth="1"/>
  </cols>
  <sheetData>
    <row r="1" spans="1:5" x14ac:dyDescent="0.25">
      <c r="A1" s="10" t="s">
        <v>92</v>
      </c>
      <c r="B1" s="11"/>
      <c r="C1" s="11"/>
      <c r="D1" s="11"/>
      <c r="E1" s="11"/>
    </row>
    <row r="4" spans="1:5" x14ac:dyDescent="0.25">
      <c r="A4" s="2" t="s">
        <v>93</v>
      </c>
      <c r="B4" s="3">
        <f>'Inversión Inicial'!D13</f>
        <v>67</v>
      </c>
    </row>
    <row r="5" spans="1:5" x14ac:dyDescent="0.25">
      <c r="A5" s="2" t="s">
        <v>94</v>
      </c>
      <c r="B5" s="3">
        <v>15</v>
      </c>
    </row>
    <row r="6" spans="1:5" x14ac:dyDescent="0.25">
      <c r="A6" s="2" t="s">
        <v>95</v>
      </c>
      <c r="B6" s="3">
        <v>180</v>
      </c>
    </row>
    <row r="7" spans="1:5" x14ac:dyDescent="0.25">
      <c r="A7" s="2" t="s">
        <v>96</v>
      </c>
      <c r="B7" s="3">
        <v>2.5</v>
      </c>
    </row>
    <row r="8" spans="1:5" x14ac:dyDescent="0.25">
      <c r="A8" s="2" t="s">
        <v>88</v>
      </c>
      <c r="B8" s="3">
        <f>'Punto de Equilibrio'!B7</f>
        <v>11.538461538461538</v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Portada</vt:lpstr>
      <vt:lpstr>Datos Generales</vt:lpstr>
      <vt:lpstr>Inversión Inicial</vt:lpstr>
      <vt:lpstr>Costos y Gastos</vt:lpstr>
      <vt:lpstr>Cálculo de Precios</vt:lpstr>
      <vt:lpstr>Punto de Equilibrio</vt:lpstr>
      <vt:lpstr>Proyección Ventas</vt:lpstr>
      <vt:lpstr>Flujo de Caja</vt:lpstr>
      <vt:lpstr>Indicadores</vt:lpstr>
      <vt:lpstr>Resumen Ejecutivo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Edisson Nicolas Troya Sanchez</cp:lastModifiedBy>
  <dcterms:created xsi:type="dcterms:W3CDTF">2026-05-18T21:28:46Z</dcterms:created>
  <dcterms:modified xsi:type="dcterms:W3CDTF">2026-06-10T04:32:29Z</dcterms:modified>
</cp:coreProperties>
</file>